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ESUN_SUS_PCE\VŘD 23\Silnice\Kočí\"/>
    </mc:Choice>
  </mc:AlternateContent>
  <bookViews>
    <workbookView xWindow="0" yWindow="0" windowWidth="0" windowHeight="0"/>
  </bookViews>
  <sheets>
    <sheet name="Rekapitulace stavby" sheetId="1" r:id="rId1"/>
    <sheet name="005-2023 - Oprava silnic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'005-2023 - Oprava silnic ...'!$C$119:$K$137</definedName>
    <definedName name="_xlnm.Print_Area" localSheetId="1">'005-2023 - Oprava silnic ...'!$C$4:$J$76,'005-2023 - Oprava silnic ...'!$C$82:$J$101,'005-2023 - Oprava silnic ...'!$C$107:$J$137</definedName>
    <definedName name="_xlnm.Print_Titles" localSheetId="1">'005-2023 - Oprava silnic ...'!$119:$119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BK137"/>
  <c r="BK136"/>
  <c r="BK132"/>
  <c r="BK127"/>
  <c r="BK125"/>
  <c i="1" r="AS94"/>
  <c i="2" r="J132"/>
  <c r="J125"/>
  <c r="J122"/>
  <c r="J126"/>
  <c r="J135"/>
  <c r="BK131"/>
  <c r="J127"/>
  <c r="J136"/>
  <c r="BK133"/>
  <c r="BK130"/>
  <c r="J123"/>
  <c r="J137"/>
  <c r="J133"/>
  <c r="J130"/>
  <c r="BK126"/>
  <c r="BK123"/>
  <c r="BK128"/>
  <c r="BK135"/>
  <c r="J131"/>
  <c r="J128"/>
  <c r="BK122"/>
  <c l="1" r="P121"/>
  <c r="BK134"/>
  <c r="J134"/>
  <c r="J100"/>
  <c r="T121"/>
  <c r="R124"/>
  <c r="P134"/>
  <c r="R121"/>
  <c r="R120"/>
  <c r="BK124"/>
  <c r="J124"/>
  <c r="J98"/>
  <c r="P124"/>
  <c r="T124"/>
  <c r="P129"/>
  <c r="T129"/>
  <c r="R134"/>
  <c r="BK121"/>
  <c r="J121"/>
  <c r="J97"/>
  <c r="BK129"/>
  <c r="J129"/>
  <c r="J99"/>
  <c r="R129"/>
  <c r="T134"/>
  <c r="E85"/>
  <c r="J89"/>
  <c r="F91"/>
  <c r="J91"/>
  <c r="F92"/>
  <c r="J92"/>
  <c r="BE122"/>
  <c r="BE128"/>
  <c r="BE131"/>
  <c r="BE132"/>
  <c r="BE130"/>
  <c r="BE123"/>
  <c r="BE125"/>
  <c r="BE126"/>
  <c r="BE127"/>
  <c r="BE133"/>
  <c r="BE135"/>
  <c r="BE136"/>
  <c r="BE137"/>
  <c r="J34"/>
  <c i="1" r="AW95"/>
  <c i="2" r="F35"/>
  <c i="1" r="BB95"/>
  <c r="BB94"/>
  <c r="W31"/>
  <c i="2" r="F34"/>
  <c i="1" r="BA95"/>
  <c r="BA94"/>
  <c r="W30"/>
  <c i="2" r="F37"/>
  <c i="1" r="BD95"/>
  <c r="BD94"/>
  <c r="W33"/>
  <c i="2" r="F36"/>
  <c i="1" r="BC95"/>
  <c r="BC94"/>
  <c r="W32"/>
  <c i="2" l="1" r="T120"/>
  <c r="P120"/>
  <c i="1" r="AU95"/>
  <c i="2" r="BK120"/>
  <c r="J120"/>
  <c r="J96"/>
  <c i="1" r="AX94"/>
  <c r="AW94"/>
  <c r="AK30"/>
  <c r="AY94"/>
  <c r="AU94"/>
  <c i="2" r="J33"/>
  <c i="1" r="AV95"/>
  <c r="AT95"/>
  <c i="2" r="F33"/>
  <c i="1" r="AZ95"/>
  <c r="AZ94"/>
  <c r="W29"/>
  <c i="2" l="1" r="J30"/>
  <c i="1" r="AG95"/>
  <c r="AG94"/>
  <c r="AK26"/>
  <c r="AV94"/>
  <c r="AK29"/>
  <c i="2" l="1" r="J39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<sst xmlns="http://schemas.openxmlformats.org/spreadsheetml/2006/main">
  <si>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</si>
  <si>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</si>
  <si>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</si>
  <si>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</si>
  <si>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</si>
  <si>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{84ef7489-f4ce-4cf4-aa53-79428cfa0440}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</si>
  <si>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</si>
  <si>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</si>
  <si>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</si>
  <si>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</si>
  <si>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</si>
  <si>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</si>
  <si>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</si>
  <si>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</si>
  <si>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005-2023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</si>
  <si>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</si>
  <si>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</si>
  <si>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silnic III/3582 a III/3585  Kočí</t>
  </si>
  <si>
    <t>KSO:</t>
  </si>
  <si>
    <t>CC-CZ:</t>
  </si>
  <si>
    <t>Místo:</t>
  </si>
  <si>
    <t>Kočí</t>
  </si>
  <si>
    <t>Datum:</t>
  </si>
  <si>
    <t>15. 8. 2023</t>
  </si>
  <si>
    <t>Zadavatel:</t>
  </si>
  <si>
    <t>IČ:</t>
  </si>
  <si>
    <t>00085031</t>
  </si>
  <si>
    <t>Správa a údržba silnic Pardubicekého kraje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</si>
  <si>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</si>
  <si>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</si>
  <si>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</si>
  <si>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</si>
  <si>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</si>
  <si>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</si>
  <si>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</si>
  <si>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</si>
  <si>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</si>
  <si>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</si>
  <si>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</si>
  <si>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</si>
  <si>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</si>
  <si>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</si>
  <si>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</si>
  <si>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</si>
  <si>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</si>
  <si>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</si>
  <si>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</si>
  <si>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</si>
  <si>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</si>
  <si>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</si>
  <si>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</si>
  <si>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</si>
  <si>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</si>
  <si>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</si>
  <si>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</si>
  <si>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</si>
  <si>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</si>
  <si>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</si>
  <si>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</si>
  <si>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</si>
  <si>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</si>
  <si>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</si>
  <si>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</si>
  <si>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</si>
  <si>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</si>
  <si>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</si>
  <si>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</si>
  <si>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</si>
  <si>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</si>
  <si>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</si>
  <si>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</si>
  <si>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</si>
  <si>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</si>
  <si>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</si>
  <si>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</si>
  <si>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</si>
  <si>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</si>
  <si>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</si>
  <si>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</si>
  <si>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</si>
  <si>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</si>
  <si>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Oprava silnic III/3582 a III/3585 Kočí</t>
  </si>
  <si>
    <t>STA</t>
  </si>
  <si>
    <t>1</t>
  </si>
  <si>
    <t>{4a9445a0-9eaf-4f84-8ddb-7ee7094b6bc8}</t>
  </si>
  <si>
    <t>2</t>
  </si>
  <si>
    <t>KRYCÍ LIST SOUPISU PRACÍ</t>
  </si>
  <si>
    <t>Objekt:</t>
  </si>
  <si>
    <t>005-2023 - Oprava silnic III/3582 a III/3585 Kočí</t>
  </si>
  <si>
    <t>REKAPITULACE ČLENĚNÍ SOUPISU PRACÍ</t>
  </si>
  <si>
    <t>Kód dílu - Popis</t>
  </si>
  <si>
    <t>Cena celkem [CZK]</t>
  </si>
  <si>
    <t>Náklady ze soupisu prací</t>
  </si>
  <si>
    <t>-1</t>
  </si>
  <si>
    <t>0 - Všeobecné konstrukce a práce</t>
  </si>
  <si>
    <t>1 - Zemní práce</t>
  </si>
  <si>
    <t>5 - Komunikace</t>
  </si>
  <si>
    <t>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</si>
  <si>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</si>
  <si>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</si>
  <si>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</si>
  <si>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</si>
  <si>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</si>
  <si>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</si>
  <si>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</si>
  <si>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</si>
  <si>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</si>
  <si>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</si>
  <si>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</si>
  <si>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</si>
  <si>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</si>
  <si>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</si>
  <si>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</si>
  <si>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</si>
  <si>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014101</t>
  </si>
  <si>
    <t>POPLATKY ZA SKLÁDKU</t>
  </si>
  <si>
    <t>M3</t>
  </si>
  <si>
    <t>4</t>
  </si>
  <si>
    <t>02720</t>
  </si>
  <si>
    <t>dopravní opatření po dobu provádění prací</t>
  </si>
  <si>
    <t>KČ</t>
  </si>
  <si>
    <t>Zemní práce</t>
  </si>
  <si>
    <t>18</t>
  </si>
  <si>
    <t>113728</t>
  </si>
  <si>
    <t>FRÉZOVÁNÍ ZPEVNĚNÝCH PLOCH ASFALTOVÝCH, ODVOZ DO 20KM</t>
  </si>
  <si>
    <t>6</t>
  </si>
  <si>
    <t>40</t>
  </si>
  <si>
    <t>12911</t>
  </si>
  <si>
    <t>ČIŠTĚNÍ VOZOVEK OD NÁNOCU</t>
  </si>
  <si>
    <t>M2</t>
  </si>
  <si>
    <t>8</t>
  </si>
  <si>
    <t>12</t>
  </si>
  <si>
    <t>12922</t>
  </si>
  <si>
    <t>ČIŠTĚNÍ KRAJNIC OD NÁNOSU TL. DO 100MM</t>
  </si>
  <si>
    <t>10</t>
  </si>
  <si>
    <t>13</t>
  </si>
  <si>
    <t>12932</t>
  </si>
  <si>
    <t>ČIŠTĚNÍ PŘÍKOPŮ OD NÁNOSU DO 0,5M3/M</t>
  </si>
  <si>
    <t>M</t>
  </si>
  <si>
    <t>5</t>
  </si>
  <si>
    <t>Komunikace</t>
  </si>
  <si>
    <t>56963</t>
  </si>
  <si>
    <t>ZPEVNĚNÍ KRAJNIC Z RECYKLOVANÉHO MATERIÁLU TL DO 150MM</t>
  </si>
  <si>
    <t>14</t>
  </si>
  <si>
    <t>9</t>
  </si>
  <si>
    <t>572141</t>
  </si>
  <si>
    <t>Vyrovnání povrchu dosavadních krytů asfaltovým betonem ACO 11</t>
  </si>
  <si>
    <t>16</t>
  </si>
  <si>
    <t>7</t>
  </si>
  <si>
    <t>572211</t>
  </si>
  <si>
    <t>SPOJOVACÍ POSTŘIK Z ASFALTU DO 0,5KG/M2</t>
  </si>
  <si>
    <t>20</t>
  </si>
  <si>
    <t>574A33</t>
  </si>
  <si>
    <t>ASFALTOVÝ BETON PRO OBRUSNÉ VRSTVY ACO 11 TL. 40MM</t>
  </si>
  <si>
    <t>Ostatní konstrukce a práce</t>
  </si>
  <si>
    <t>93808</t>
  </si>
  <si>
    <t>OČIŠTĚNÍ VOZOVEK ZAMETENÍM</t>
  </si>
  <si>
    <t>22</t>
  </si>
  <si>
    <t>41</t>
  </si>
  <si>
    <t>93811</t>
  </si>
  <si>
    <t>OČIŠTĚNÍ ASFALTOVÝCH VOZOVEK UMYTÍM VODOU</t>
  </si>
  <si>
    <t>24</t>
  </si>
  <si>
    <t>998225111</t>
  </si>
  <si>
    <t>Přesun hmot pro pozemní komunikace s krytem z kamene, monolitickým betonovým nebo živičným</t>
  </si>
  <si>
    <t>T</t>
  </si>
  <si>
    <t>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</si>
</sst>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005-2023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Oprava silnic III/3582 a III/3585  Kočí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Kočí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15. 8. 2023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a údržba silnic Pardubicekého kraje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115" t="s">
        <v>80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'005-2023 - Oprava silnic 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'005-2023 - Oprava silnic ...'!P120</f>
        <v>0</v>
      </c>
      <c r="AV95" s="124">
        <f>'005-2023 - Oprava silnic ...'!J33</f>
        <v>0</v>
      </c>
      <c r="AW95" s="124">
        <f>'005-2023 - Oprava silnic ...'!J34</f>
        <v>0</v>
      </c>
      <c r="AX95" s="124">
        <f>'005-2023 - Oprava silnic ...'!J35</f>
        <v>0</v>
      </c>
      <c r="AY95" s="124">
        <f>'005-2023 - Oprava silnic ...'!J36</f>
        <v>0</v>
      </c>
      <c r="AZ95" s="124">
        <f>'005-2023 - Oprava silnic ...'!F33</f>
        <v>0</v>
      </c>
      <c r="BA95" s="124">
        <f>'005-2023 - Oprava silnic ...'!F34</f>
        <v>0</v>
      </c>
      <c r="BB95" s="124">
        <f>'005-2023 - Oprava silnic ...'!F35</f>
        <v>0</v>
      </c>
      <c r="BC95" s="124">
        <f>'005-2023 - Oprava silnic ...'!F36</f>
        <v>0</v>
      </c>
      <c r="BD95" s="126">
        <f>'005-2023 - Oprava silnic ...'!F37</f>
        <v>0</v>
      </c>
      <c r="BE95" s="7"/>
      <c r="BT95" s="127" t="s">
        <v>83</v>
      </c>
      <c r="BV95" s="127" t="s">
        <v>78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LarJeQTlU5H9N0OMLSVjdWBWkFtHr/sp+kmOberyeV9VFYg7ErKcVXtqF9TQvcfkBLP48CCtAret8IEnrqAqHw==" hashValue="ez9IUKHZrjiXepmKQUzoofq/pQuRtijzcRReeycwcEKiAseWapfbao1w6sus4vi6JIeC/2ZI3kiv3dzTQOZFu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5-2023 - Oprava silnic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85</v>
      </c>
    </row>
    <row r="4" s="1" customFormat="1" ht="24.96" customHeight="1">
      <c r="B4" s="16"/>
      <c r="D4" s="130" t="s">
        <v>86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16.5" customHeight="1">
      <c r="B7" s="16"/>
      <c r="E7" s="133" t="str">
        <f>'Rekapitulace stavby'!K6</f>
        <v xml:space="preserve">Oprava silnic III/3582 a III/3585  Kočí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87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88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32</v>
      </c>
      <c r="G12" s="34"/>
      <c r="H12" s="34"/>
      <c r="I12" s="132" t="s">
        <v>22</v>
      </c>
      <c r="J12" s="136" t="str">
        <f>'Rekapitulace stavby'!AN8</f>
        <v>15. 8. 2023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>00085031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>Správa a údržba silnic Pardubicekého kraje</v>
      </c>
      <c r="F15" s="34"/>
      <c r="G15" s="34"/>
      <c r="H15" s="34"/>
      <c r="I15" s="132" t="s">
        <v>28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29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31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28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28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35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36</v>
      </c>
      <c r="E30" s="34"/>
      <c r="F30" s="34"/>
      <c r="G30" s="34"/>
      <c r="H30" s="34"/>
      <c r="I30" s="34"/>
      <c r="J30" s="143">
        <f>ROUND(J120,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38</v>
      </c>
      <c r="G32" s="34"/>
      <c r="H32" s="34"/>
      <c r="I32" s="144" t="s">
        <v>37</v>
      </c>
      <c r="J32" s="144" t="s">
        <v>39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40</v>
      </c>
      <c r="E33" s="132" t="s">
        <v>41</v>
      </c>
      <c r="F33" s="146">
        <f>ROUND((SUM(BE120:BE137)),  2)</f>
        <v>0</v>
      </c>
      <c r="G33" s="34"/>
      <c r="H33" s="34"/>
      <c r="I33" s="147">
        <v>0.20999999999999999</v>
      </c>
      <c r="J33" s="146">
        <f>ROUND(((SUM(BE120:BE137))*I33),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42</v>
      </c>
      <c r="F34" s="146">
        <f>ROUND((SUM(BF120:BF137)),  2)</f>
        <v>0</v>
      </c>
      <c r="G34" s="34"/>
      <c r="H34" s="34"/>
      <c r="I34" s="147">
        <v>0.14999999999999999</v>
      </c>
      <c r="J34" s="146">
        <f>ROUND(((SUM(BF120:BF137))*I34),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43</v>
      </c>
      <c r="F35" s="146">
        <f>ROUND((SUM(BG120:BG137)),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44</v>
      </c>
      <c r="F36" s="146">
        <f>ROUND((SUM(BH120:BH137)),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45</v>
      </c>
      <c r="F37" s="146">
        <f>ROUND((SUM(BI120:BI137)),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49</v>
      </c>
      <c r="E50" s="156"/>
      <c r="F50" s="156"/>
      <c r="G50" s="155" t="s">
        <v>50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51</v>
      </c>
      <c r="E61" s="158"/>
      <c r="F61" s="159" t="s">
        <v>52</v>
      </c>
      <c r="G61" s="157" t="s">
        <v>51</v>
      </c>
      <c r="H61" s="158"/>
      <c r="I61" s="158"/>
      <c r="J61" s="160" t="s">
        <v>52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53</v>
      </c>
      <c r="E65" s="161"/>
      <c r="F65" s="161"/>
      <c r="G65" s="155" t="s">
        <v>54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51</v>
      </c>
      <c r="E76" s="158"/>
      <c r="F76" s="159" t="s">
        <v>52</v>
      </c>
      <c r="G76" s="157" t="s">
        <v>51</v>
      </c>
      <c r="H76" s="158"/>
      <c r="I76" s="158"/>
      <c r="J76" s="160" t="s">
        <v>52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89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66" t="str">
        <f>E7</f>
        <v xml:space="preserve">Oprava silnic III/3582 a III/3585  Kočí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87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005-2023 - Oprava silnic III/3582 a III/3585 Kočí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15. 8. 2023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a údržba silnic Pardubicekého kraje</v>
      </c>
      <c r="G91" s="36"/>
      <c r="H91" s="36"/>
      <c r="I91" s="28" t="s">
        <v>31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90</v>
      </c>
      <c r="D94" s="168"/>
      <c r="E94" s="168"/>
      <c r="F94" s="168"/>
      <c r="G94" s="168"/>
      <c r="H94" s="168"/>
      <c r="I94" s="168"/>
      <c r="J94" s="169" t="s">
        <v>91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92</v>
      </c>
      <c r="D96" s="36"/>
      <c r="E96" s="36"/>
      <c r="F96" s="36"/>
      <c r="G96" s="36"/>
      <c r="H96" s="36"/>
      <c r="I96" s="36"/>
      <c r="J96" s="106">
        <f>J120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93</v>
      </c>
    </row>
    <row r="97" s="9" customFormat="1" ht="24.96" customHeight="1">
      <c r="A97" s="9"/>
      <c r="B97" s="171"/>
      <c r="C97" s="172"/>
      <c r="D97" s="173" t="s">
        <v>94</v>
      </c>
      <c r="E97" s="174"/>
      <c r="F97" s="174"/>
      <c r="G97" s="174"/>
      <c r="H97" s="174"/>
      <c r="I97" s="174"/>
      <c r="J97" s="175">
        <f>J121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95</v>
      </c>
      <c r="E98" s="174"/>
      <c r="F98" s="174"/>
      <c r="G98" s="174"/>
      <c r="H98" s="174"/>
      <c r="I98" s="174"/>
      <c r="J98" s="175">
        <f>J124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1"/>
      <c r="C99" s="172"/>
      <c r="D99" s="173" t="s">
        <v>96</v>
      </c>
      <c r="E99" s="174"/>
      <c r="F99" s="174"/>
      <c r="G99" s="174"/>
      <c r="H99" s="174"/>
      <c r="I99" s="174"/>
      <c r="J99" s="175">
        <f>J129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1"/>
      <c r="C100" s="172"/>
      <c r="D100" s="173" t="s">
        <v>97</v>
      </c>
      <c r="E100" s="174"/>
      <c r="F100" s="174"/>
      <c r="G100" s="174"/>
      <c r="H100" s="174"/>
      <c r="I100" s="174"/>
      <c r="J100" s="175">
        <f>J134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98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66" t="str">
        <f>E7</f>
        <v xml:space="preserve">Oprava silnic III/3582 a III/3585  Kočí</v>
      </c>
      <c r="F110" s="28"/>
      <c r="G110" s="28"/>
      <c r="H110" s="28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87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E9</f>
        <v>005-2023 - Oprava silnic III/3582 a III/3585 Kočí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F12</f>
        <v xml:space="preserve"> </v>
      </c>
      <c r="G114" s="36"/>
      <c r="H114" s="36"/>
      <c r="I114" s="28" t="s">
        <v>22</v>
      </c>
      <c r="J114" s="75" t="str">
        <f>IF(J12="","",J12)</f>
        <v>15. 8. 2023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E15</f>
        <v>Správa a údržba silnic Pardubicekého kraje</v>
      </c>
      <c r="G116" s="36"/>
      <c r="H116" s="36"/>
      <c r="I116" s="28" t="s">
        <v>31</v>
      </c>
      <c r="J116" s="32" t="str">
        <f>E21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29</v>
      </c>
      <c r="D117" s="36"/>
      <c r="E117" s="36"/>
      <c r="F117" s="23" t="str">
        <f>IF(E18="","",E18)</f>
        <v>Vyplň údaj</v>
      </c>
      <c r="G117" s="36"/>
      <c r="H117" s="36"/>
      <c r="I117" s="28" t="s">
        <v>34</v>
      </c>
      <c r="J117" s="32" t="str">
        <f>E24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77"/>
      <c r="B119" s="178"/>
      <c r="C119" s="179" t="s">
        <v>99</v>
      </c>
      <c r="D119" s="180" t="s">
        <v>61</v>
      </c>
      <c r="E119" s="180" t="s">
        <v>57</v>
      </c>
      <c r="F119" s="180" t="s">
        <v>58</v>
      </c>
      <c r="G119" s="180" t="s">
        <v>100</v>
      </c>
      <c r="H119" s="180" t="s">
        <v>101</v>
      </c>
      <c r="I119" s="180" t="s">
        <v>102</v>
      </c>
      <c r="J119" s="181" t="s">
        <v>91</v>
      </c>
      <c r="K119" s="182" t="s">
        <v>103</v>
      </c>
      <c r="L119" s="183"/>
      <c r="M119" s="96" t="s">
        <v>1</v>
      </c>
      <c r="N119" s="97" t="s">
        <v>40</v>
      </c>
      <c r="O119" s="97" t="s">
        <v>104</v>
      </c>
      <c r="P119" s="97" t="s">
        <v>105</v>
      </c>
      <c r="Q119" s="97" t="s">
        <v>106</v>
      </c>
      <c r="R119" s="97" t="s">
        <v>107</v>
      </c>
      <c r="S119" s="97" t="s">
        <v>108</v>
      </c>
      <c r="T119" s="98" t="s">
        <v>109</v>
      </c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</row>
    <row r="120" s="2" customFormat="1" ht="22.8" customHeight="1">
      <c r="A120" s="34"/>
      <c r="B120" s="35"/>
      <c r="C120" s="103" t="s">
        <v>110</v>
      </c>
      <c r="D120" s="36"/>
      <c r="E120" s="36"/>
      <c r="F120" s="36"/>
      <c r="G120" s="36"/>
      <c r="H120" s="36"/>
      <c r="I120" s="36"/>
      <c r="J120" s="184">
        <f>BK120</f>
        <v>0</v>
      </c>
      <c r="K120" s="36"/>
      <c r="L120" s="40"/>
      <c r="M120" s="99"/>
      <c r="N120" s="185"/>
      <c r="O120" s="100"/>
      <c r="P120" s="186">
        <f>P121+P124+P129+P134</f>
        <v>0</v>
      </c>
      <c r="Q120" s="100"/>
      <c r="R120" s="186">
        <f>R121+R124+R129+R134</f>
        <v>0</v>
      </c>
      <c r="S120" s="100"/>
      <c r="T120" s="187">
        <f>T121+T124+T129+T134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93</v>
      </c>
      <c r="BK120" s="188">
        <f>BK121+BK124+BK129+BK134</f>
        <v>0</v>
      </c>
    </row>
    <row r="121" s="11" customFormat="1" ht="25.92" customHeight="1">
      <c r="A121" s="11"/>
      <c r="B121" s="189"/>
      <c r="C121" s="190"/>
      <c r="D121" s="191" t="s">
        <v>75</v>
      </c>
      <c r="E121" s="192" t="s">
        <v>76</v>
      </c>
      <c r="F121" s="192" t="s">
        <v>111</v>
      </c>
      <c r="G121" s="190"/>
      <c r="H121" s="190"/>
      <c r="I121" s="193"/>
      <c r="J121" s="194">
        <f>BK121</f>
        <v>0</v>
      </c>
      <c r="K121" s="190"/>
      <c r="L121" s="195"/>
      <c r="M121" s="196"/>
      <c r="N121" s="197"/>
      <c r="O121" s="197"/>
      <c r="P121" s="198">
        <f>SUM(P122:P123)</f>
        <v>0</v>
      </c>
      <c r="Q121" s="197"/>
      <c r="R121" s="198">
        <f>SUM(R122:R123)</f>
        <v>0</v>
      </c>
      <c r="S121" s="197"/>
      <c r="T121" s="199">
        <f>SUM(T122:T123)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0" t="s">
        <v>83</v>
      </c>
      <c r="AT121" s="201" t="s">
        <v>75</v>
      </c>
      <c r="AU121" s="201" t="s">
        <v>76</v>
      </c>
      <c r="AY121" s="200" t="s">
        <v>112</v>
      </c>
      <c r="BK121" s="202">
        <f>SUM(BK122:BK123)</f>
        <v>0</v>
      </c>
    </row>
    <row r="122" s="2" customFormat="1" ht="16.5" customHeight="1">
      <c r="A122" s="34"/>
      <c r="B122" s="35"/>
      <c r="C122" s="203" t="s">
        <v>83</v>
      </c>
      <c r="D122" s="203" t="s">
        <v>113</v>
      </c>
      <c r="E122" s="204" t="s">
        <v>114</v>
      </c>
      <c r="F122" s="205" t="s">
        <v>115</v>
      </c>
      <c r="G122" s="206" t="s">
        <v>116</v>
      </c>
      <c r="H122" s="207">
        <v>129.59999999999999</v>
      </c>
      <c r="I122" s="208"/>
      <c r="J122" s="209">
        <f>ROUND(I122*H122,2)</f>
        <v>0</v>
      </c>
      <c r="K122" s="210"/>
      <c r="L122" s="40"/>
      <c r="M122" s="211" t="s">
        <v>1</v>
      </c>
      <c r="N122" s="212" t="s">
        <v>41</v>
      </c>
      <c r="O122" s="87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117</v>
      </c>
      <c r="AT122" s="215" t="s">
        <v>113</v>
      </c>
      <c r="AU122" s="215" t="s">
        <v>83</v>
      </c>
      <c r="AY122" s="13" t="s">
        <v>112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83</v>
      </c>
      <c r="BK122" s="216">
        <f>ROUND(I122*H122,2)</f>
        <v>0</v>
      </c>
      <c r="BL122" s="13" t="s">
        <v>117</v>
      </c>
      <c r="BM122" s="215" t="s">
        <v>85</v>
      </c>
    </row>
    <row r="123" s="2" customFormat="1" ht="16.5" customHeight="1">
      <c r="A123" s="34"/>
      <c r="B123" s="35"/>
      <c r="C123" s="203" t="s">
        <v>85</v>
      </c>
      <c r="D123" s="203" t="s">
        <v>113</v>
      </c>
      <c r="E123" s="204" t="s">
        <v>118</v>
      </c>
      <c r="F123" s="205" t="s">
        <v>119</v>
      </c>
      <c r="G123" s="206" t="s">
        <v>120</v>
      </c>
      <c r="H123" s="207">
        <v>1</v>
      </c>
      <c r="I123" s="208"/>
      <c r="J123" s="209">
        <f>ROUND(I123*H123,2)</f>
        <v>0</v>
      </c>
      <c r="K123" s="210"/>
      <c r="L123" s="40"/>
      <c r="M123" s="211" t="s">
        <v>1</v>
      </c>
      <c r="N123" s="212" t="s">
        <v>41</v>
      </c>
      <c r="O123" s="8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117</v>
      </c>
      <c r="AT123" s="215" t="s">
        <v>113</v>
      </c>
      <c r="AU123" s="215" t="s">
        <v>83</v>
      </c>
      <c r="AY123" s="13" t="s">
        <v>112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3" t="s">
        <v>83</v>
      </c>
      <c r="BK123" s="216">
        <f>ROUND(I123*H123,2)</f>
        <v>0</v>
      </c>
      <c r="BL123" s="13" t="s">
        <v>117</v>
      </c>
      <c r="BM123" s="215" t="s">
        <v>117</v>
      </c>
    </row>
    <row r="124" s="11" customFormat="1" ht="25.92" customHeight="1">
      <c r="A124" s="11"/>
      <c r="B124" s="189"/>
      <c r="C124" s="190"/>
      <c r="D124" s="191" t="s">
        <v>75</v>
      </c>
      <c r="E124" s="192" t="s">
        <v>83</v>
      </c>
      <c r="F124" s="192" t="s">
        <v>121</v>
      </c>
      <c r="G124" s="190"/>
      <c r="H124" s="190"/>
      <c r="I124" s="193"/>
      <c r="J124" s="194">
        <f>BK124</f>
        <v>0</v>
      </c>
      <c r="K124" s="190"/>
      <c r="L124" s="195"/>
      <c r="M124" s="196"/>
      <c r="N124" s="197"/>
      <c r="O124" s="197"/>
      <c r="P124" s="198">
        <f>SUM(P125:P128)</f>
        <v>0</v>
      </c>
      <c r="Q124" s="197"/>
      <c r="R124" s="198">
        <f>SUM(R125:R128)</f>
        <v>0</v>
      </c>
      <c r="S124" s="197"/>
      <c r="T124" s="199">
        <f>SUM(T125:T128)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0" t="s">
        <v>83</v>
      </c>
      <c r="AT124" s="201" t="s">
        <v>75</v>
      </c>
      <c r="AU124" s="201" t="s">
        <v>76</v>
      </c>
      <c r="AY124" s="200" t="s">
        <v>112</v>
      </c>
      <c r="BK124" s="202">
        <f>SUM(BK125:BK128)</f>
        <v>0</v>
      </c>
    </row>
    <row r="125" s="2" customFormat="1" ht="24.15" customHeight="1">
      <c r="A125" s="34"/>
      <c r="B125" s="35"/>
      <c r="C125" s="203" t="s">
        <v>122</v>
      </c>
      <c r="D125" s="203" t="s">
        <v>113</v>
      </c>
      <c r="E125" s="204" t="s">
        <v>123</v>
      </c>
      <c r="F125" s="205" t="s">
        <v>124</v>
      </c>
      <c r="G125" s="206" t="s">
        <v>116</v>
      </c>
      <c r="H125" s="207">
        <v>129.59999999999999</v>
      </c>
      <c r="I125" s="208"/>
      <c r="J125" s="209">
        <f>ROUND(I125*H125,2)</f>
        <v>0</v>
      </c>
      <c r="K125" s="210"/>
      <c r="L125" s="40"/>
      <c r="M125" s="211" t="s">
        <v>1</v>
      </c>
      <c r="N125" s="212" t="s">
        <v>41</v>
      </c>
      <c r="O125" s="8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117</v>
      </c>
      <c r="AT125" s="215" t="s">
        <v>113</v>
      </c>
      <c r="AU125" s="215" t="s">
        <v>83</v>
      </c>
      <c r="AY125" s="13" t="s">
        <v>112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3" t="s">
        <v>83</v>
      </c>
      <c r="BK125" s="216">
        <f>ROUND(I125*H125,2)</f>
        <v>0</v>
      </c>
      <c r="BL125" s="13" t="s">
        <v>117</v>
      </c>
      <c r="BM125" s="215" t="s">
        <v>125</v>
      </c>
    </row>
    <row r="126" s="2" customFormat="1" ht="16.5" customHeight="1">
      <c r="A126" s="34"/>
      <c r="B126" s="35"/>
      <c r="C126" s="203" t="s">
        <v>126</v>
      </c>
      <c r="D126" s="203" t="s">
        <v>113</v>
      </c>
      <c r="E126" s="204" t="s">
        <v>127</v>
      </c>
      <c r="F126" s="205" t="s">
        <v>128</v>
      </c>
      <c r="G126" s="206" t="s">
        <v>129</v>
      </c>
      <c r="H126" s="207">
        <v>3240</v>
      </c>
      <c r="I126" s="208"/>
      <c r="J126" s="209">
        <f>ROUND(I126*H126,2)</f>
        <v>0</v>
      </c>
      <c r="K126" s="210"/>
      <c r="L126" s="40"/>
      <c r="M126" s="211" t="s">
        <v>1</v>
      </c>
      <c r="N126" s="212" t="s">
        <v>41</v>
      </c>
      <c r="O126" s="8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117</v>
      </c>
      <c r="AT126" s="215" t="s">
        <v>113</v>
      </c>
      <c r="AU126" s="215" t="s">
        <v>83</v>
      </c>
      <c r="AY126" s="13" t="s">
        <v>112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3" t="s">
        <v>83</v>
      </c>
      <c r="BK126" s="216">
        <f>ROUND(I126*H126,2)</f>
        <v>0</v>
      </c>
      <c r="BL126" s="13" t="s">
        <v>117</v>
      </c>
      <c r="BM126" s="215" t="s">
        <v>130</v>
      </c>
    </row>
    <row r="127" s="2" customFormat="1" ht="16.5" customHeight="1">
      <c r="A127" s="34"/>
      <c r="B127" s="35"/>
      <c r="C127" s="203" t="s">
        <v>131</v>
      </c>
      <c r="D127" s="203" t="s">
        <v>113</v>
      </c>
      <c r="E127" s="204" t="s">
        <v>132</v>
      </c>
      <c r="F127" s="205" t="s">
        <v>133</v>
      </c>
      <c r="G127" s="206" t="s">
        <v>129</v>
      </c>
      <c r="H127" s="207">
        <v>600</v>
      </c>
      <c r="I127" s="208"/>
      <c r="J127" s="209">
        <f>ROUND(I127*H127,2)</f>
        <v>0</v>
      </c>
      <c r="K127" s="210"/>
      <c r="L127" s="40"/>
      <c r="M127" s="211" t="s">
        <v>1</v>
      </c>
      <c r="N127" s="212" t="s">
        <v>41</v>
      </c>
      <c r="O127" s="8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117</v>
      </c>
      <c r="AT127" s="215" t="s">
        <v>113</v>
      </c>
      <c r="AU127" s="215" t="s">
        <v>83</v>
      </c>
      <c r="AY127" s="13" t="s">
        <v>112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3" t="s">
        <v>83</v>
      </c>
      <c r="BK127" s="216">
        <f>ROUND(I127*H127,2)</f>
        <v>0</v>
      </c>
      <c r="BL127" s="13" t="s">
        <v>117</v>
      </c>
      <c r="BM127" s="215" t="s">
        <v>134</v>
      </c>
    </row>
    <row r="128" s="2" customFormat="1" ht="16.5" customHeight="1">
      <c r="A128" s="34"/>
      <c r="B128" s="35"/>
      <c r="C128" s="203" t="s">
        <v>135</v>
      </c>
      <c r="D128" s="203" t="s">
        <v>113</v>
      </c>
      <c r="E128" s="204" t="s">
        <v>136</v>
      </c>
      <c r="F128" s="205" t="s">
        <v>137</v>
      </c>
      <c r="G128" s="206" t="s">
        <v>138</v>
      </c>
      <c r="H128" s="207">
        <v>600</v>
      </c>
      <c r="I128" s="208"/>
      <c r="J128" s="209">
        <f>ROUND(I128*H128,2)</f>
        <v>0</v>
      </c>
      <c r="K128" s="210"/>
      <c r="L128" s="40"/>
      <c r="M128" s="211" t="s">
        <v>1</v>
      </c>
      <c r="N128" s="212" t="s">
        <v>41</v>
      </c>
      <c r="O128" s="8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5" t="s">
        <v>117</v>
      </c>
      <c r="AT128" s="215" t="s">
        <v>113</v>
      </c>
      <c r="AU128" s="215" t="s">
        <v>83</v>
      </c>
      <c r="AY128" s="13" t="s">
        <v>112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3" t="s">
        <v>83</v>
      </c>
      <c r="BK128" s="216">
        <f>ROUND(I128*H128,2)</f>
        <v>0</v>
      </c>
      <c r="BL128" s="13" t="s">
        <v>117</v>
      </c>
      <c r="BM128" s="215" t="s">
        <v>131</v>
      </c>
    </row>
    <row r="129" s="11" customFormat="1" ht="25.92" customHeight="1">
      <c r="A129" s="11"/>
      <c r="B129" s="189"/>
      <c r="C129" s="190"/>
      <c r="D129" s="191" t="s">
        <v>75</v>
      </c>
      <c r="E129" s="192" t="s">
        <v>139</v>
      </c>
      <c r="F129" s="192" t="s">
        <v>140</v>
      </c>
      <c r="G129" s="190"/>
      <c r="H129" s="190"/>
      <c r="I129" s="193"/>
      <c r="J129" s="194">
        <f>BK129</f>
        <v>0</v>
      </c>
      <c r="K129" s="190"/>
      <c r="L129" s="195"/>
      <c r="M129" s="196"/>
      <c r="N129" s="197"/>
      <c r="O129" s="197"/>
      <c r="P129" s="198">
        <f>SUM(P130:P133)</f>
        <v>0</v>
      </c>
      <c r="Q129" s="197"/>
      <c r="R129" s="198">
        <f>SUM(R130:R133)</f>
        <v>0</v>
      </c>
      <c r="S129" s="197"/>
      <c r="T129" s="199">
        <f>SUM(T130:T133)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0" t="s">
        <v>83</v>
      </c>
      <c r="AT129" s="201" t="s">
        <v>75</v>
      </c>
      <c r="AU129" s="201" t="s">
        <v>76</v>
      </c>
      <c r="AY129" s="200" t="s">
        <v>112</v>
      </c>
      <c r="BK129" s="202">
        <f>SUM(BK130:BK133)</f>
        <v>0</v>
      </c>
    </row>
    <row r="130" s="2" customFormat="1" ht="24.15" customHeight="1">
      <c r="A130" s="34"/>
      <c r="B130" s="35"/>
      <c r="C130" s="203" t="s">
        <v>139</v>
      </c>
      <c r="D130" s="203" t="s">
        <v>113</v>
      </c>
      <c r="E130" s="204" t="s">
        <v>141</v>
      </c>
      <c r="F130" s="205" t="s">
        <v>142</v>
      </c>
      <c r="G130" s="206" t="s">
        <v>129</v>
      </c>
      <c r="H130" s="207">
        <v>300</v>
      </c>
      <c r="I130" s="208"/>
      <c r="J130" s="209">
        <f>ROUND(I130*H130,2)</f>
        <v>0</v>
      </c>
      <c r="K130" s="210"/>
      <c r="L130" s="40"/>
      <c r="M130" s="211" t="s">
        <v>1</v>
      </c>
      <c r="N130" s="212" t="s">
        <v>41</v>
      </c>
      <c r="O130" s="8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5" t="s">
        <v>117</v>
      </c>
      <c r="AT130" s="215" t="s">
        <v>113</v>
      </c>
      <c r="AU130" s="215" t="s">
        <v>83</v>
      </c>
      <c r="AY130" s="13" t="s">
        <v>112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3" t="s">
        <v>83</v>
      </c>
      <c r="BK130" s="216">
        <f>ROUND(I130*H130,2)</f>
        <v>0</v>
      </c>
      <c r="BL130" s="13" t="s">
        <v>117</v>
      </c>
      <c r="BM130" s="215" t="s">
        <v>143</v>
      </c>
    </row>
    <row r="131" s="2" customFormat="1" ht="24.15" customHeight="1">
      <c r="A131" s="34"/>
      <c r="B131" s="35"/>
      <c r="C131" s="203" t="s">
        <v>144</v>
      </c>
      <c r="D131" s="203" t="s">
        <v>113</v>
      </c>
      <c r="E131" s="204" t="s">
        <v>145</v>
      </c>
      <c r="F131" s="205" t="s">
        <v>146</v>
      </c>
      <c r="G131" s="206" t="s">
        <v>116</v>
      </c>
      <c r="H131" s="207">
        <v>69.599999999999994</v>
      </c>
      <c r="I131" s="208"/>
      <c r="J131" s="209">
        <f>ROUND(I131*H131,2)</f>
        <v>0</v>
      </c>
      <c r="K131" s="210"/>
      <c r="L131" s="40"/>
      <c r="M131" s="211" t="s">
        <v>1</v>
      </c>
      <c r="N131" s="212" t="s">
        <v>41</v>
      </c>
      <c r="O131" s="87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117</v>
      </c>
      <c r="AT131" s="215" t="s">
        <v>113</v>
      </c>
      <c r="AU131" s="215" t="s">
        <v>83</v>
      </c>
      <c r="AY131" s="13" t="s">
        <v>112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3" t="s">
        <v>83</v>
      </c>
      <c r="BK131" s="216">
        <f>ROUND(I131*H131,2)</f>
        <v>0</v>
      </c>
      <c r="BL131" s="13" t="s">
        <v>117</v>
      </c>
      <c r="BM131" s="215" t="s">
        <v>147</v>
      </c>
    </row>
    <row r="132" s="2" customFormat="1" ht="16.5" customHeight="1">
      <c r="A132" s="34"/>
      <c r="B132" s="35"/>
      <c r="C132" s="203" t="s">
        <v>148</v>
      </c>
      <c r="D132" s="203" t="s">
        <v>113</v>
      </c>
      <c r="E132" s="204" t="s">
        <v>149</v>
      </c>
      <c r="F132" s="205" t="s">
        <v>150</v>
      </c>
      <c r="G132" s="206" t="s">
        <v>129</v>
      </c>
      <c r="H132" s="207">
        <v>3240</v>
      </c>
      <c r="I132" s="208"/>
      <c r="J132" s="209">
        <f>ROUND(I132*H132,2)</f>
        <v>0</v>
      </c>
      <c r="K132" s="210"/>
      <c r="L132" s="40"/>
      <c r="M132" s="211" t="s">
        <v>1</v>
      </c>
      <c r="N132" s="212" t="s">
        <v>41</v>
      </c>
      <c r="O132" s="8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5" t="s">
        <v>117</v>
      </c>
      <c r="AT132" s="215" t="s">
        <v>113</v>
      </c>
      <c r="AU132" s="215" t="s">
        <v>83</v>
      </c>
      <c r="AY132" s="13" t="s">
        <v>112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3" t="s">
        <v>83</v>
      </c>
      <c r="BK132" s="216">
        <f>ROUND(I132*H132,2)</f>
        <v>0</v>
      </c>
      <c r="BL132" s="13" t="s">
        <v>117</v>
      </c>
      <c r="BM132" s="215" t="s">
        <v>122</v>
      </c>
    </row>
    <row r="133" s="2" customFormat="1" ht="24.15" customHeight="1">
      <c r="A133" s="34"/>
      <c r="B133" s="35"/>
      <c r="C133" s="203" t="s">
        <v>151</v>
      </c>
      <c r="D133" s="203" t="s">
        <v>113</v>
      </c>
      <c r="E133" s="204" t="s">
        <v>152</v>
      </c>
      <c r="F133" s="205" t="s">
        <v>153</v>
      </c>
      <c r="G133" s="206" t="s">
        <v>129</v>
      </c>
      <c r="H133" s="207">
        <v>3240</v>
      </c>
      <c r="I133" s="208"/>
      <c r="J133" s="209">
        <f>ROUND(I133*H133,2)</f>
        <v>0</v>
      </c>
      <c r="K133" s="210"/>
      <c r="L133" s="40"/>
      <c r="M133" s="211" t="s">
        <v>1</v>
      </c>
      <c r="N133" s="212" t="s">
        <v>41</v>
      </c>
      <c r="O133" s="8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117</v>
      </c>
      <c r="AT133" s="215" t="s">
        <v>113</v>
      </c>
      <c r="AU133" s="215" t="s">
        <v>83</v>
      </c>
      <c r="AY133" s="13" t="s">
        <v>112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3" t="s">
        <v>83</v>
      </c>
      <c r="BK133" s="216">
        <f>ROUND(I133*H133,2)</f>
        <v>0</v>
      </c>
      <c r="BL133" s="13" t="s">
        <v>117</v>
      </c>
      <c r="BM133" s="215" t="s">
        <v>151</v>
      </c>
    </row>
    <row r="134" s="11" customFormat="1" ht="25.92" customHeight="1">
      <c r="A134" s="11"/>
      <c r="B134" s="189"/>
      <c r="C134" s="190"/>
      <c r="D134" s="191" t="s">
        <v>75</v>
      </c>
      <c r="E134" s="192" t="s">
        <v>144</v>
      </c>
      <c r="F134" s="192" t="s">
        <v>154</v>
      </c>
      <c r="G134" s="190"/>
      <c r="H134" s="190"/>
      <c r="I134" s="193"/>
      <c r="J134" s="194">
        <f>BK134</f>
        <v>0</v>
      </c>
      <c r="K134" s="190"/>
      <c r="L134" s="195"/>
      <c r="M134" s="196"/>
      <c r="N134" s="197"/>
      <c r="O134" s="197"/>
      <c r="P134" s="198">
        <f>SUM(P135:P137)</f>
        <v>0</v>
      </c>
      <c r="Q134" s="197"/>
      <c r="R134" s="198">
        <f>SUM(R135:R137)</f>
        <v>0</v>
      </c>
      <c r="S134" s="197"/>
      <c r="T134" s="199">
        <f>SUM(T135:T137)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0" t="s">
        <v>83</v>
      </c>
      <c r="AT134" s="201" t="s">
        <v>75</v>
      </c>
      <c r="AU134" s="201" t="s">
        <v>76</v>
      </c>
      <c r="AY134" s="200" t="s">
        <v>112</v>
      </c>
      <c r="BK134" s="202">
        <f>SUM(BK135:BK137)</f>
        <v>0</v>
      </c>
    </row>
    <row r="135" s="2" customFormat="1" ht="16.5" customHeight="1">
      <c r="A135" s="34"/>
      <c r="B135" s="35"/>
      <c r="C135" s="203" t="s">
        <v>7</v>
      </c>
      <c r="D135" s="203" t="s">
        <v>113</v>
      </c>
      <c r="E135" s="204" t="s">
        <v>155</v>
      </c>
      <c r="F135" s="205" t="s">
        <v>156</v>
      </c>
      <c r="G135" s="206" t="s">
        <v>129</v>
      </c>
      <c r="H135" s="207">
        <v>3240</v>
      </c>
      <c r="I135" s="208"/>
      <c r="J135" s="209">
        <f>ROUND(I135*H135,2)</f>
        <v>0</v>
      </c>
      <c r="K135" s="210"/>
      <c r="L135" s="40"/>
      <c r="M135" s="211" t="s">
        <v>1</v>
      </c>
      <c r="N135" s="212" t="s">
        <v>41</v>
      </c>
      <c r="O135" s="8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5" t="s">
        <v>117</v>
      </c>
      <c r="AT135" s="215" t="s">
        <v>113</v>
      </c>
      <c r="AU135" s="215" t="s">
        <v>83</v>
      </c>
      <c r="AY135" s="13" t="s">
        <v>112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3" t="s">
        <v>83</v>
      </c>
      <c r="BK135" s="216">
        <f>ROUND(I135*H135,2)</f>
        <v>0</v>
      </c>
      <c r="BL135" s="13" t="s">
        <v>117</v>
      </c>
      <c r="BM135" s="215" t="s">
        <v>157</v>
      </c>
    </row>
    <row r="136" s="2" customFormat="1" ht="21.75" customHeight="1">
      <c r="A136" s="34"/>
      <c r="B136" s="35"/>
      <c r="C136" s="203" t="s">
        <v>158</v>
      </c>
      <c r="D136" s="203" t="s">
        <v>113</v>
      </c>
      <c r="E136" s="204" t="s">
        <v>159</v>
      </c>
      <c r="F136" s="205" t="s">
        <v>160</v>
      </c>
      <c r="G136" s="206" t="s">
        <v>129</v>
      </c>
      <c r="H136" s="207">
        <v>3240</v>
      </c>
      <c r="I136" s="208"/>
      <c r="J136" s="209">
        <f>ROUND(I136*H136,2)</f>
        <v>0</v>
      </c>
      <c r="K136" s="210"/>
      <c r="L136" s="40"/>
      <c r="M136" s="211" t="s">
        <v>1</v>
      </c>
      <c r="N136" s="212" t="s">
        <v>41</v>
      </c>
      <c r="O136" s="8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5" t="s">
        <v>117</v>
      </c>
      <c r="AT136" s="215" t="s">
        <v>113</v>
      </c>
      <c r="AU136" s="215" t="s">
        <v>83</v>
      </c>
      <c r="AY136" s="13" t="s">
        <v>112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3" t="s">
        <v>83</v>
      </c>
      <c r="BK136" s="216">
        <f>ROUND(I136*H136,2)</f>
        <v>0</v>
      </c>
      <c r="BL136" s="13" t="s">
        <v>117</v>
      </c>
      <c r="BM136" s="215" t="s">
        <v>161</v>
      </c>
    </row>
    <row r="137" s="2" customFormat="1" ht="33" customHeight="1">
      <c r="A137" s="34"/>
      <c r="B137" s="35"/>
      <c r="C137" s="203" t="s">
        <v>134</v>
      </c>
      <c r="D137" s="203" t="s">
        <v>113</v>
      </c>
      <c r="E137" s="204" t="s">
        <v>162</v>
      </c>
      <c r="F137" s="205" t="s">
        <v>163</v>
      </c>
      <c r="G137" s="206" t="s">
        <v>164</v>
      </c>
      <c r="H137" s="207">
        <v>486.30000000000001</v>
      </c>
      <c r="I137" s="208"/>
      <c r="J137" s="209">
        <f>ROUND(I137*H137,2)</f>
        <v>0</v>
      </c>
      <c r="K137" s="210"/>
      <c r="L137" s="40"/>
      <c r="M137" s="217" t="s">
        <v>1</v>
      </c>
      <c r="N137" s="218" t="s">
        <v>41</v>
      </c>
      <c r="O137" s="219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117</v>
      </c>
      <c r="AT137" s="215" t="s">
        <v>113</v>
      </c>
      <c r="AU137" s="215" t="s">
        <v>83</v>
      </c>
      <c r="AY137" s="13" t="s">
        <v>112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3" t="s">
        <v>83</v>
      </c>
      <c r="BK137" s="216">
        <f>ROUND(I137*H137,2)</f>
        <v>0</v>
      </c>
      <c r="BL137" s="13" t="s">
        <v>117</v>
      </c>
      <c r="BM137" s="215" t="s">
        <v>165</v>
      </c>
    </row>
    <row r="138" s="2" customFormat="1" ht="6.96" customHeight="1">
      <c r="A138" s="34"/>
      <c r="B138" s="62"/>
      <c r="C138" s="63"/>
      <c r="D138" s="63"/>
      <c r="E138" s="63"/>
      <c r="F138" s="63"/>
      <c r="G138" s="63"/>
      <c r="H138" s="63"/>
      <c r="I138" s="63"/>
      <c r="J138" s="63"/>
      <c r="K138" s="63"/>
      <c r="L138" s="40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sheet="1" autoFilter="0" formatColumns="0" formatRows="0" objects="1" scenarios="1" spinCount="100000" saltValue="rybevUZOfS8cRaiUnGSu9B5kKBuoCOLm8Jukl/y+yW2OCp1F0X8/67oSKDMBzu2ts7rxffw5RFWvtN64DgZkIA==" hashValue="+UuZSB9MmRmHofIyGE5Uh+Z3W0506+gYN6hYkxiDVa2gD3TyhS1u3b3eG5JHzGjbK62+mmcAI7XG9EkBFkSFeA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HP-SYNEK\Jiří Synek</dc:creator>
  <cp:lastModifiedBy>HP-SYNEK\Jiří Synek</cp:lastModifiedBy>
  <dcterms:created xsi:type="dcterms:W3CDTF">2023-08-15T06:52:17Z</dcterms:created>
  <dcterms:modified xsi:type="dcterms:W3CDTF">2023-08-15T06:52:20Z</dcterms:modified>
</cp:coreProperties>
</file>